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13_ncr:1_{C1BCB62C-3503-1142-912A-A5CC16A0EB7A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Kaffeekasse" sheetId="1" r:id="rId1"/>
  </sheets>
  <definedNames>
    <definedName name="_xlnm._FilterDatabase" localSheetId="0" hidden="1">Kaffeekasse!$G$48:$G$48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4" i="1"/>
  <c r="I15" i="1"/>
  <c r="I16" i="1"/>
  <c r="I17" i="1"/>
  <c r="J17" i="1" s="1"/>
  <c r="I18" i="1"/>
  <c r="I19" i="1"/>
  <c r="I20" i="1"/>
  <c r="I21" i="1"/>
  <c r="J21" i="1" s="1"/>
  <c r="I22" i="1"/>
  <c r="I23" i="1"/>
  <c r="I24" i="1"/>
  <c r="I25" i="1"/>
  <c r="J25" i="1" s="1"/>
  <c r="I26" i="1"/>
  <c r="I27" i="1"/>
  <c r="I28" i="1"/>
  <c r="I29" i="1"/>
  <c r="J29" i="1" s="1"/>
  <c r="I30" i="1"/>
  <c r="I31" i="1"/>
  <c r="I32" i="1"/>
  <c r="I33" i="1"/>
  <c r="J33" i="1" s="1"/>
  <c r="I34" i="1"/>
  <c r="I35" i="1"/>
  <c r="I36" i="1"/>
  <c r="I37" i="1"/>
  <c r="J37" i="1" s="1"/>
  <c r="I38" i="1"/>
  <c r="I39" i="1"/>
  <c r="J39" i="1" s="1"/>
  <c r="I40" i="1"/>
  <c r="I41" i="1"/>
  <c r="J41" i="1" s="1"/>
  <c r="J31" i="1"/>
  <c r="J40" i="1"/>
  <c r="J11" i="1"/>
  <c r="I12" i="1"/>
  <c r="J12" i="1" s="1"/>
  <c r="J14" i="1"/>
  <c r="J15" i="1"/>
  <c r="J16" i="1"/>
  <c r="J18" i="1"/>
  <c r="J19" i="1"/>
  <c r="J20" i="1"/>
  <c r="J22" i="1"/>
  <c r="J23" i="1"/>
  <c r="J24" i="1"/>
  <c r="J26" i="1"/>
  <c r="J27" i="1"/>
  <c r="J28" i="1"/>
  <c r="J30" i="1"/>
  <c r="J32" i="1"/>
  <c r="J34" i="1"/>
  <c r="J35" i="1"/>
  <c r="J36" i="1"/>
  <c r="J38" i="1"/>
  <c r="I11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40" i="1" s="1"/>
  <c r="I44" i="1"/>
  <c r="C39" i="1" l="1"/>
  <c r="C41" i="1"/>
</calcChain>
</file>

<file path=xl/sharedStrings.xml><?xml version="1.0" encoding="utf-8"?>
<sst xmlns="http://schemas.openxmlformats.org/spreadsheetml/2006/main" count="26" uniqueCount="25">
  <si>
    <t>Monat</t>
  </si>
  <si>
    <t>Legende:</t>
  </si>
  <si>
    <t>August</t>
  </si>
  <si>
    <t>Kaffeekasse</t>
  </si>
  <si>
    <t>September</t>
  </si>
  <si>
    <t>Januar</t>
  </si>
  <si>
    <t>Trinkgeld gesamt</t>
  </si>
  <si>
    <t>Service</t>
  </si>
  <si>
    <t>Bar</t>
  </si>
  <si>
    <t>Küche</t>
  </si>
  <si>
    <t>Spülkräfte</t>
  </si>
  <si>
    <t>MA Gesamt</t>
  </si>
  <si>
    <t>Trinkgeld/Person</t>
  </si>
  <si>
    <t>März</t>
  </si>
  <si>
    <t>Februar</t>
  </si>
  <si>
    <t>April</t>
  </si>
  <si>
    <t>Mai</t>
  </si>
  <si>
    <t>Juni</t>
  </si>
  <si>
    <t>Juli</t>
  </si>
  <si>
    <t>Oktober</t>
  </si>
  <si>
    <t>November</t>
  </si>
  <si>
    <t>Dezember</t>
  </si>
  <si>
    <t>Anzahl der Mitarbeiter</t>
  </si>
  <si>
    <t>Wochenende</t>
  </si>
  <si>
    <t>Automatische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</si>
</sst>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\ &quot;€&quot;"/>
  </numFmts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sz val="11"/>
      <color rgb="FF0FBC9B"/>
      <name val="Poppins Regular"/>
    </font>
    <font>
      <sz val="11"/>
      <color rgb="FF1D3654"/>
      <name val="Poppins Regular"/>
    </font>
    <font>
      <b/>
      <u/>
      <sz val="18"/>
      <color rgb="FF1D3654"/>
      <name val="Poppins Regular"/>
    </font>
    <font>
      <sz val="11"/>
      <color theme="0"/>
      <name val="Calibri"/>
      <family val="2"/>
      <scheme val="minor"/>
    </font>
    <font>
      <sz val="10"/>
      <color theme="1"/>
      <name val="Poppins Regular"/>
    </font>
    <font>
      <b/>
      <sz val="10"/>
      <color rgb="FF0FBC9B"/>
      <name val="Poppins Regular"/>
    </font>
    <font>
      <sz val="10"/>
      <color rgb="FF1D3654"/>
      <name val="Poppins Regular"/>
    </font>
    <font>
      <b/>
      <sz val="10"/>
      <color rgb="FF1D3654"/>
      <name val="Poppins Regular"/>
    </font>
    <font>
      <sz val="8"/>
      <name val="Calibri"/>
      <family val="2"/>
      <scheme val="minor"/>
    </font>
    <font>
      <sz val="10"/>
      <color rgb="FF3A8DD4"/>
      <name val="Poppins Regular"/>
    </font>
    <font>
      <b/>
      <sz val="10"/>
      <color rgb="FF3A8DD4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rgb="FFDC588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 style="medium">
        <color rgb="FF3A8DD4"/>
      </left>
      <right style="medium">
        <color rgb="FF3A8DD4"/>
      </right>
      <top style="medium">
        <color rgb="FF3A8DD4"/>
      </top>
      <bottom style="medium">
        <color rgb="FF3A8DD4"/>
      </bottom>
      <diagonal/>
    </border>
    <border>
      <left style="medium">
        <color rgb="FF0FBC9B"/>
      </left>
      <right style="medium">
        <color rgb="FF0FBC9B"/>
      </right>
      <top style="medium">
        <color rgb="FF0FBC9B"/>
      </top>
      <bottom style="medium">
        <color rgb="FF0FBC9B"/>
      </bottom>
      <diagonal/>
    </border>
    <border>
      <left style="medium">
        <color rgb="FF0FBC9B"/>
      </left>
      <right style="medium">
        <color rgb="FF0FBC9B"/>
      </right>
      <top/>
      <bottom style="medium">
        <color rgb="FF0FBC9B"/>
      </bottom>
      <diagonal/>
    </border>
    <border>
      <left/>
      <right style="medium">
        <color rgb="FF0FBC9B"/>
      </right>
      <top/>
      <bottom/>
      <diagonal/>
    </border>
    <border>
      <left/>
      <right style="medium">
        <color rgb="FF0FBC9B"/>
      </right>
      <top/>
      <bottom style="medium">
        <color rgb="FF0FBC9B"/>
      </bottom>
      <diagonal/>
    </border>
    <border>
      <left style="medium">
        <color rgb="FF3A8DD4"/>
      </left>
      <right/>
      <top style="medium">
        <color rgb="FF3A8DD4"/>
      </top>
      <bottom style="medium">
        <color rgb="FF3A8DD4"/>
      </bottom>
      <diagonal/>
    </border>
    <border>
      <left style="medium">
        <color rgb="FF0FBC9B"/>
      </left>
      <right/>
      <top style="medium">
        <color rgb="FF0FBC9B"/>
      </top>
      <bottom style="medium">
        <color rgb="FF0FBC9B"/>
      </bottom>
      <diagonal/>
    </border>
    <border>
      <left/>
      <right/>
      <top style="medium">
        <color rgb="FF0FBC9B"/>
      </top>
      <bottom style="medium">
        <color rgb="FF0FBC9B"/>
      </bottom>
      <diagonal/>
    </border>
    <border>
      <left/>
      <right style="medium">
        <color rgb="FF0FBC9B"/>
      </right>
      <top style="medium">
        <color rgb="FF0FBC9B"/>
      </top>
      <bottom style="medium">
        <color rgb="FF0FBC9B"/>
      </bottom>
      <diagonal/>
    </border>
    <border>
      <left style="medium">
        <color rgb="FF3A8DD4"/>
      </left>
      <right/>
      <top/>
      <bottom/>
      <diagonal/>
    </border>
    <border>
      <left style="medium">
        <color rgb="FF3A8DD4"/>
      </left>
      <right/>
      <top style="medium">
        <color rgb="FF3A8DD4"/>
      </top>
      <bottom/>
      <diagonal/>
    </border>
    <border>
      <left/>
      <right style="medium">
        <color rgb="FF3A8DD4"/>
      </right>
      <top style="medium">
        <color rgb="FF3A8DD4"/>
      </top>
      <bottom/>
      <diagonal/>
    </border>
    <border>
      <left/>
      <right style="medium">
        <color rgb="FF3A8DD4"/>
      </right>
      <top/>
      <bottom/>
      <diagonal/>
    </border>
    <border>
      <left style="medium">
        <color rgb="FF3A8DD4"/>
      </left>
      <right/>
      <top/>
      <bottom style="medium">
        <color rgb="FF3A8DD4"/>
      </bottom>
      <diagonal/>
    </border>
    <border>
      <left/>
      <right style="medium">
        <color rgb="FF3A8DD4"/>
      </right>
      <top/>
      <bottom style="medium">
        <color rgb="FF3A8DD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10" xfId="0" applyFont="1" applyBorder="1" applyProtection="1">
      <protection locked="0"/>
    </xf>
    <xf numFmtId="165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1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2" fillId="2" borderId="0" xfId="0" applyFont="1" applyFill="1" applyProtection="1"/>
    <xf numFmtId="0" fontId="5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Alignment="1" applyProtection="1"/>
    <xf numFmtId="0" fontId="0" fillId="0" borderId="0" xfId="0" applyProtection="1"/>
    <xf numFmtId="0" fontId="4" fillId="0" borderId="0" xfId="0" applyFont="1" applyBorder="1" applyProtection="1"/>
    <xf numFmtId="0" fontId="2" fillId="2" borderId="0" xfId="0" applyFont="1" applyFill="1" applyAlignment="1" applyProtection="1"/>
    <xf numFmtId="0" fontId="0" fillId="0" borderId="0" xfId="0" applyAlignment="1" applyProtection="1"/>
    <xf numFmtId="0" fontId="8" fillId="0" borderId="1" xfId="0" applyFont="1" applyBorder="1" applyProtection="1"/>
    <xf numFmtId="164" fontId="9" fillId="0" borderId="5" xfId="0" applyNumberFormat="1" applyFont="1" applyBorder="1" applyProtection="1"/>
    <xf numFmtId="0" fontId="3" fillId="0" borderId="0" xfId="1" applyFont="1" applyAlignment="1" applyProtection="1">
      <alignment horizontal="center" vertical="center"/>
    </xf>
    <xf numFmtId="0" fontId="10" fillId="0" borderId="7" xfId="0" applyFont="1" applyBorder="1" applyProtection="1"/>
    <xf numFmtId="0" fontId="12" fillId="0" borderId="0" xfId="0" applyFont="1" applyProtection="1"/>
    <xf numFmtId="165" fontId="13" fillId="0" borderId="0" xfId="0" applyNumberFormat="1" applyFont="1" applyProtection="1"/>
    <xf numFmtId="0" fontId="9" fillId="0" borderId="1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3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rgb="FF1D3654"/>
      </font>
      <fill>
        <patternFill>
          <bgColor rgb="FFDC5888"/>
        </patternFill>
      </fill>
    </dxf>
  </dxfs>
  <tableStyles count="0" defaultTableStyle="TableStyleMedium2" defaultPivotStyle="PivotStyleMedium9"/>
  <colors>
    <mruColors>
      <color rgb="FF3A8DD4"/>
      <color rgb="FF0FBC9B"/>
      <color rgb="FF1D3654"/>
      <color rgb="FFDC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155386</xdr:colOff>
      <xdr:row>1</xdr:row>
      <xdr:rowOff>103651</xdr:rowOff>
    </xdr:from>
    <xdr:to>
      <xdr:col>2</xdr:col>
      <xdr:colOff>1024910</xdr:colOff>
      <xdr:row>3</xdr:row>
      <xdr:rowOff>83694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418" y="482603"/>
          <a:ext cx="1545492" cy="430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B1" zoomScale="124" zoomScaleNormal="124" workbookViewId="0">
      <pane ySplit="10" topLeftCell="A34" activePane="bottomLeft" state="frozen"/>
      <selection pane="bottomLeft" activeCell="G7" sqref="G7"/>
    </sheetView>
  </sheetViews>
  <sheetFormatPr baseColWidth="10" defaultColWidth="8.83203125" defaultRowHeight="18"/>
  <cols>
    <col min="1" max="1" width="7.83203125" style="18" customWidth="1"/>
    <col min="2" max="2" width="8.83203125" style="20"/>
    <col min="3" max="3" width="15.83203125" style="1" bestFit="1" customWidth="1"/>
    <col min="4" max="4" width="16.6640625" style="1" bestFit="1" customWidth="1"/>
    <col min="5" max="5" width="10.83203125" style="1" customWidth="1"/>
    <col min="6" max="6" width="15.83203125" style="1" bestFit="1" customWidth="1"/>
    <col min="7" max="7" width="14.33203125" style="1" bestFit="1" customWidth="1"/>
    <col min="8" max="8" width="16" style="1" bestFit="1" customWidth="1"/>
    <col min="9" max="9" width="11.6640625" style="3" customWidth="1"/>
    <col min="10" max="10" width="19.33203125" style="1" customWidth="1"/>
    <col min="11" max="11" width="13.5" style="1" bestFit="1" customWidth="1"/>
    <col min="12" max="16384" width="8.83203125" style="1"/>
  </cols>
  <sheetData>
    <row r="1" spans="1:12" s="18" customFormat="1" ht="30" customHeight="1"/>
    <row r="2" spans="1:12" s="20" customFormat="1" ht="18" customHeight="1" thickBot="1">
      <c r="A2" s="18"/>
      <c r="B2" s="19" t="s">
        <v>3</v>
      </c>
      <c r="C2" s="19"/>
      <c r="D2" s="19"/>
      <c r="E2" s="19"/>
      <c r="F2" s="19"/>
      <c r="G2" s="19"/>
      <c r="H2" s="19"/>
      <c r="I2" s="19"/>
      <c r="J2" s="19"/>
    </row>
    <row r="3" spans="1:12" s="20" customFormat="1" ht="18" customHeight="1">
      <c r="A3" s="21"/>
      <c r="B3" s="19"/>
      <c r="C3" s="19"/>
      <c r="D3" s="19"/>
      <c r="E3" s="19"/>
      <c r="F3" s="19"/>
      <c r="G3" s="19"/>
      <c r="H3" s="19"/>
      <c r="I3" s="19"/>
      <c r="J3" s="19"/>
      <c r="K3" s="33" t="s">
        <v>1</v>
      </c>
      <c r="L3" s="34"/>
    </row>
    <row r="4" spans="1:12" s="20" customFormat="1" ht="18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35" t="s">
        <v>23</v>
      </c>
      <c r="L4" s="36"/>
    </row>
    <row r="5" spans="1:12" s="20" customFormat="1" ht="19" thickBot="1">
      <c r="A5" s="18"/>
      <c r="B5" s="22"/>
      <c r="C5" s="23"/>
      <c r="D5" s="23"/>
      <c r="E5" s="23"/>
      <c r="F5" s="23"/>
      <c r="G5" s="23"/>
      <c r="H5" s="23"/>
      <c r="I5" s="23"/>
      <c r="J5" s="23"/>
      <c r="K5" s="37" t="s">
        <v>24</v>
      </c>
      <c r="L5" s="38"/>
    </row>
    <row r="6" spans="1:12" ht="19" thickBot="1">
      <c r="B6" s="22"/>
      <c r="C6" s="3"/>
      <c r="D6" s="3"/>
      <c r="E6" s="3"/>
      <c r="F6" s="3"/>
      <c r="G6" s="3"/>
      <c r="H6" s="3"/>
      <c r="J6" s="3"/>
    </row>
    <row r="7" spans="1:12" ht="19" thickBot="1">
      <c r="B7" s="22"/>
      <c r="C7" s="30" t="s">
        <v>0</v>
      </c>
      <c r="D7" s="4" t="s">
        <v>18</v>
      </c>
      <c r="E7" s="5"/>
      <c r="F7" s="5"/>
      <c r="G7" s="5"/>
      <c r="H7" s="5"/>
      <c r="I7" s="5"/>
      <c r="J7" s="5"/>
      <c r="K7" s="3"/>
    </row>
    <row r="8" spans="1:12" ht="19" thickBot="1">
      <c r="B8" s="22"/>
      <c r="K8" s="3"/>
    </row>
    <row r="9" spans="1:12" ht="19" thickBot="1">
      <c r="B9" s="22"/>
      <c r="C9" s="5"/>
      <c r="D9" s="5"/>
      <c r="E9" s="6" t="s">
        <v>22</v>
      </c>
      <c r="F9" s="7"/>
      <c r="G9" s="7"/>
      <c r="H9" s="7"/>
      <c r="I9" s="8"/>
      <c r="J9" s="5"/>
      <c r="K9" s="3"/>
    </row>
    <row r="10" spans="1:12" ht="19" thickBot="1">
      <c r="B10" s="22"/>
      <c r="C10" s="9"/>
      <c r="D10" s="10" t="s">
        <v>6</v>
      </c>
      <c r="E10" s="11" t="s">
        <v>7</v>
      </c>
      <c r="F10" s="11" t="s">
        <v>8</v>
      </c>
      <c r="G10" s="11" t="s">
        <v>9</v>
      </c>
      <c r="H10" s="11" t="s">
        <v>10</v>
      </c>
      <c r="I10" s="12" t="s">
        <v>11</v>
      </c>
      <c r="J10" s="27" t="s">
        <v>12</v>
      </c>
      <c r="K10" s="3"/>
    </row>
    <row r="11" spans="1:12">
      <c r="B11" s="22"/>
      <c r="C11" s="28">
        <f>IFERROR(DATEVALUE(CONCATENATE(1,D7)),"")</f>
        <v>44743</v>
      </c>
      <c r="D11" s="13">
        <v>405.45</v>
      </c>
      <c r="E11" s="2">
        <v>6</v>
      </c>
      <c r="F11" s="2">
        <v>3</v>
      </c>
      <c r="G11" s="2">
        <v>5</v>
      </c>
      <c r="H11" s="14">
        <v>3</v>
      </c>
      <c r="I11" s="31">
        <f>SUM(E11:H11)</f>
        <v>17</v>
      </c>
      <c r="J11" s="32">
        <f>D11/I11</f>
        <v>23.849999999999998</v>
      </c>
      <c r="K11" s="3"/>
    </row>
    <row r="12" spans="1:12">
      <c r="B12" s="22"/>
      <c r="C12" s="28">
        <f t="shared" ref="C12:C38" si="0">IFERROR(C11+1,"")</f>
        <v>44744</v>
      </c>
      <c r="D12" s="13">
        <v>452.43</v>
      </c>
      <c r="E12" s="2">
        <v>6</v>
      </c>
      <c r="F12" s="2">
        <v>3</v>
      </c>
      <c r="G12" s="2">
        <v>5</v>
      </c>
      <c r="H12" s="14">
        <v>3</v>
      </c>
      <c r="I12" s="31">
        <f t="shared" ref="I12:I41" si="1">SUM(E12:H12)</f>
        <v>17</v>
      </c>
      <c r="J12" s="32">
        <f t="shared" ref="J12:J41" si="2">D12/I12</f>
        <v>26.613529411764706</v>
      </c>
      <c r="K12" s="3"/>
    </row>
    <row r="13" spans="1:12">
      <c r="B13" s="22"/>
      <c r="C13" s="28">
        <f t="shared" si="0"/>
        <v>44745</v>
      </c>
      <c r="D13" s="13">
        <v>412.54</v>
      </c>
      <c r="E13" s="2">
        <v>6</v>
      </c>
      <c r="F13" s="2">
        <v>3</v>
      </c>
      <c r="G13" s="2">
        <v>5</v>
      </c>
      <c r="H13" s="14">
        <v>3</v>
      </c>
      <c r="I13" s="31">
        <f t="shared" si="1"/>
        <v>17</v>
      </c>
      <c r="J13" s="32">
        <f t="shared" si="2"/>
        <v>24.267058823529414</v>
      </c>
      <c r="K13" s="3"/>
    </row>
    <row r="14" spans="1:12">
      <c r="B14" s="22"/>
      <c r="C14" s="28">
        <f t="shared" si="0"/>
        <v>44746</v>
      </c>
      <c r="D14" s="13">
        <v>296.85000000000002</v>
      </c>
      <c r="E14" s="2">
        <v>6</v>
      </c>
      <c r="F14" s="2">
        <v>3</v>
      </c>
      <c r="G14" s="2">
        <v>5</v>
      </c>
      <c r="H14" s="14">
        <v>3</v>
      </c>
      <c r="I14" s="31">
        <f t="shared" si="1"/>
        <v>17</v>
      </c>
      <c r="J14" s="32">
        <f t="shared" si="2"/>
        <v>17.461764705882356</v>
      </c>
      <c r="K14" s="3"/>
    </row>
    <row r="15" spans="1:12">
      <c r="B15" s="22"/>
      <c r="C15" s="28">
        <f t="shared" si="0"/>
        <v>44747</v>
      </c>
      <c r="D15" s="13">
        <v>398.42</v>
      </c>
      <c r="E15" s="2">
        <v>7</v>
      </c>
      <c r="F15" s="2">
        <v>4</v>
      </c>
      <c r="G15" s="2">
        <v>5</v>
      </c>
      <c r="H15" s="14">
        <v>4</v>
      </c>
      <c r="I15" s="31">
        <f t="shared" si="1"/>
        <v>20</v>
      </c>
      <c r="J15" s="32">
        <f t="shared" si="2"/>
        <v>19.920999999999999</v>
      </c>
      <c r="K15" s="3"/>
    </row>
    <row r="16" spans="1:12">
      <c r="B16" s="22"/>
      <c r="C16" s="28">
        <f t="shared" si="0"/>
        <v>44748</v>
      </c>
      <c r="D16" s="13">
        <v>602.54999999999995</v>
      </c>
      <c r="E16" s="2">
        <v>7</v>
      </c>
      <c r="F16" s="2">
        <v>4</v>
      </c>
      <c r="G16" s="2">
        <v>5</v>
      </c>
      <c r="H16" s="14">
        <v>4</v>
      </c>
      <c r="I16" s="31">
        <f t="shared" si="1"/>
        <v>20</v>
      </c>
      <c r="J16" s="32">
        <f t="shared" si="2"/>
        <v>30.127499999999998</v>
      </c>
      <c r="K16" s="3"/>
    </row>
    <row r="17" spans="2:11">
      <c r="B17" s="22"/>
      <c r="C17" s="28">
        <f t="shared" si="0"/>
        <v>44749</v>
      </c>
      <c r="D17" s="13">
        <v>498.81799999999998</v>
      </c>
      <c r="E17" s="2">
        <v>6</v>
      </c>
      <c r="F17" s="2">
        <v>3</v>
      </c>
      <c r="G17" s="2">
        <v>5</v>
      </c>
      <c r="H17" s="14">
        <v>3</v>
      </c>
      <c r="I17" s="31">
        <f t="shared" si="1"/>
        <v>17</v>
      </c>
      <c r="J17" s="32">
        <f t="shared" si="2"/>
        <v>29.342235294117646</v>
      </c>
      <c r="K17" s="3"/>
    </row>
    <row r="18" spans="2:11">
      <c r="B18" s="22"/>
      <c r="C18" s="28">
        <f t="shared" si="0"/>
        <v>44750</v>
      </c>
      <c r="D18" s="13">
        <v>519.04028571428603</v>
      </c>
      <c r="E18" s="2">
        <v>6</v>
      </c>
      <c r="F18" s="2">
        <v>3</v>
      </c>
      <c r="G18" s="2">
        <v>5</v>
      </c>
      <c r="H18" s="14">
        <v>3</v>
      </c>
      <c r="I18" s="31">
        <f t="shared" si="1"/>
        <v>17</v>
      </c>
      <c r="J18" s="32">
        <f t="shared" si="2"/>
        <v>30.531781512605061</v>
      </c>
      <c r="K18" s="3"/>
    </row>
    <row r="19" spans="2:11">
      <c r="B19" s="22"/>
      <c r="C19" s="28">
        <f t="shared" si="0"/>
        <v>44751</v>
      </c>
      <c r="D19" s="13">
        <v>539.26257142857196</v>
      </c>
      <c r="E19" s="2">
        <v>6</v>
      </c>
      <c r="F19" s="2">
        <v>3</v>
      </c>
      <c r="G19" s="2">
        <v>5</v>
      </c>
      <c r="H19" s="14">
        <v>3</v>
      </c>
      <c r="I19" s="31">
        <f t="shared" si="1"/>
        <v>17</v>
      </c>
      <c r="J19" s="32">
        <f t="shared" si="2"/>
        <v>31.721327731092469</v>
      </c>
      <c r="K19" s="3"/>
    </row>
    <row r="20" spans="2:11">
      <c r="B20" s="22"/>
      <c r="C20" s="28">
        <f t="shared" si="0"/>
        <v>44752</v>
      </c>
      <c r="D20" s="13">
        <v>559.48485714285698</v>
      </c>
      <c r="E20" s="2">
        <v>6</v>
      </c>
      <c r="F20" s="2">
        <v>3</v>
      </c>
      <c r="G20" s="2">
        <v>5</v>
      </c>
      <c r="H20" s="14">
        <v>3</v>
      </c>
      <c r="I20" s="31">
        <f t="shared" si="1"/>
        <v>17</v>
      </c>
      <c r="J20" s="32">
        <f t="shared" si="2"/>
        <v>32.910873949579823</v>
      </c>
      <c r="K20" s="3"/>
    </row>
    <row r="21" spans="2:11">
      <c r="B21" s="22"/>
      <c r="C21" s="28">
        <f t="shared" si="0"/>
        <v>44753</v>
      </c>
      <c r="D21" s="13">
        <v>579.70714285714303</v>
      </c>
      <c r="E21" s="2">
        <v>7</v>
      </c>
      <c r="F21" s="2">
        <v>4</v>
      </c>
      <c r="G21" s="2">
        <v>5</v>
      </c>
      <c r="H21" s="14">
        <v>4</v>
      </c>
      <c r="I21" s="31">
        <f t="shared" si="1"/>
        <v>20</v>
      </c>
      <c r="J21" s="32">
        <f t="shared" si="2"/>
        <v>28.985357142857151</v>
      </c>
      <c r="K21" s="3"/>
    </row>
    <row r="22" spans="2:11">
      <c r="B22" s="22"/>
      <c r="C22" s="28">
        <f t="shared" si="0"/>
        <v>44754</v>
      </c>
      <c r="D22" s="13">
        <v>599.92942857142896</v>
      </c>
      <c r="E22" s="2">
        <v>7</v>
      </c>
      <c r="F22" s="2">
        <v>4</v>
      </c>
      <c r="G22" s="2">
        <v>5</v>
      </c>
      <c r="H22" s="14">
        <v>4</v>
      </c>
      <c r="I22" s="31">
        <f t="shared" si="1"/>
        <v>20</v>
      </c>
      <c r="J22" s="32">
        <f t="shared" si="2"/>
        <v>29.996471428571446</v>
      </c>
      <c r="K22" s="3"/>
    </row>
    <row r="23" spans="2:11">
      <c r="B23" s="22"/>
      <c r="C23" s="28">
        <f t="shared" si="0"/>
        <v>44755</v>
      </c>
      <c r="D23" s="13">
        <v>620.151714285715</v>
      </c>
      <c r="E23" s="2">
        <v>6</v>
      </c>
      <c r="F23" s="2">
        <v>3</v>
      </c>
      <c r="G23" s="2">
        <v>5</v>
      </c>
      <c r="H23" s="14">
        <v>3</v>
      </c>
      <c r="I23" s="31">
        <f t="shared" si="1"/>
        <v>17</v>
      </c>
      <c r="J23" s="32">
        <f t="shared" si="2"/>
        <v>36.479512605042061</v>
      </c>
      <c r="K23" s="3"/>
    </row>
    <row r="24" spans="2:11">
      <c r="B24" s="22"/>
      <c r="C24" s="28">
        <f t="shared" si="0"/>
        <v>44756</v>
      </c>
      <c r="D24" s="13">
        <v>405.45</v>
      </c>
      <c r="E24" s="2">
        <v>6</v>
      </c>
      <c r="F24" s="2">
        <v>3</v>
      </c>
      <c r="G24" s="2">
        <v>5</v>
      </c>
      <c r="H24" s="14">
        <v>3</v>
      </c>
      <c r="I24" s="31">
        <f t="shared" si="1"/>
        <v>17</v>
      </c>
      <c r="J24" s="32">
        <f t="shared" si="2"/>
        <v>23.849999999999998</v>
      </c>
      <c r="K24" s="3"/>
    </row>
    <row r="25" spans="2:11">
      <c r="B25" s="22"/>
      <c r="C25" s="28">
        <f t="shared" si="0"/>
        <v>44757</v>
      </c>
      <c r="D25" s="13">
        <v>452.43</v>
      </c>
      <c r="E25" s="2">
        <v>6</v>
      </c>
      <c r="F25" s="2">
        <v>3</v>
      </c>
      <c r="G25" s="2">
        <v>5</v>
      </c>
      <c r="H25" s="14">
        <v>3</v>
      </c>
      <c r="I25" s="31">
        <f t="shared" si="1"/>
        <v>17</v>
      </c>
      <c r="J25" s="32">
        <f t="shared" si="2"/>
        <v>26.613529411764706</v>
      </c>
      <c r="K25" s="3"/>
    </row>
    <row r="26" spans="2:11">
      <c r="B26" s="22"/>
      <c r="C26" s="28">
        <f t="shared" si="0"/>
        <v>44758</v>
      </c>
      <c r="D26" s="13">
        <v>412.54</v>
      </c>
      <c r="E26" s="2">
        <v>6</v>
      </c>
      <c r="F26" s="2">
        <v>3</v>
      </c>
      <c r="G26" s="2">
        <v>5</v>
      </c>
      <c r="H26" s="14">
        <v>3</v>
      </c>
      <c r="I26" s="31">
        <f t="shared" si="1"/>
        <v>17</v>
      </c>
      <c r="J26" s="32">
        <f t="shared" si="2"/>
        <v>24.267058823529414</v>
      </c>
      <c r="K26" s="3"/>
    </row>
    <row r="27" spans="2:11">
      <c r="B27" s="22"/>
      <c r="C27" s="28">
        <f t="shared" si="0"/>
        <v>44759</v>
      </c>
      <c r="D27" s="13">
        <v>296.85000000000002</v>
      </c>
      <c r="E27" s="2">
        <v>7</v>
      </c>
      <c r="F27" s="2">
        <v>4</v>
      </c>
      <c r="G27" s="2">
        <v>5</v>
      </c>
      <c r="H27" s="14">
        <v>4</v>
      </c>
      <c r="I27" s="31">
        <f t="shared" si="1"/>
        <v>20</v>
      </c>
      <c r="J27" s="32">
        <f t="shared" si="2"/>
        <v>14.842500000000001</v>
      </c>
      <c r="K27" s="3"/>
    </row>
    <row r="28" spans="2:11">
      <c r="B28" s="22"/>
      <c r="C28" s="28">
        <f t="shared" si="0"/>
        <v>44760</v>
      </c>
      <c r="D28" s="13">
        <v>398.42</v>
      </c>
      <c r="E28" s="2">
        <v>7</v>
      </c>
      <c r="F28" s="2">
        <v>4</v>
      </c>
      <c r="G28" s="2">
        <v>5</v>
      </c>
      <c r="H28" s="14">
        <v>4</v>
      </c>
      <c r="I28" s="31">
        <f t="shared" si="1"/>
        <v>20</v>
      </c>
      <c r="J28" s="32">
        <f t="shared" si="2"/>
        <v>19.920999999999999</v>
      </c>
      <c r="K28" s="3"/>
    </row>
    <row r="29" spans="2:11">
      <c r="B29" s="22"/>
      <c r="C29" s="28">
        <f t="shared" si="0"/>
        <v>44761</v>
      </c>
      <c r="D29" s="13">
        <v>602.54999999999995</v>
      </c>
      <c r="E29" s="2">
        <v>6</v>
      </c>
      <c r="F29" s="2">
        <v>3</v>
      </c>
      <c r="G29" s="2">
        <v>5</v>
      </c>
      <c r="H29" s="14">
        <v>3</v>
      </c>
      <c r="I29" s="31">
        <f t="shared" si="1"/>
        <v>17</v>
      </c>
      <c r="J29" s="32">
        <f t="shared" si="2"/>
        <v>35.444117647058818</v>
      </c>
      <c r="K29" s="3"/>
    </row>
    <row r="30" spans="2:11">
      <c r="B30" s="22"/>
      <c r="C30" s="28">
        <f t="shared" si="0"/>
        <v>44762</v>
      </c>
      <c r="D30" s="13">
        <v>498.81799999999998</v>
      </c>
      <c r="E30" s="2">
        <v>6</v>
      </c>
      <c r="F30" s="2">
        <v>3</v>
      </c>
      <c r="G30" s="2">
        <v>5</v>
      </c>
      <c r="H30" s="14">
        <v>3</v>
      </c>
      <c r="I30" s="31">
        <f t="shared" si="1"/>
        <v>17</v>
      </c>
      <c r="J30" s="32">
        <f t="shared" si="2"/>
        <v>29.342235294117646</v>
      </c>
      <c r="K30" s="3"/>
    </row>
    <row r="31" spans="2:11">
      <c r="B31" s="22"/>
      <c r="C31" s="28">
        <f t="shared" si="0"/>
        <v>44763</v>
      </c>
      <c r="D31" s="13">
        <v>519.04028571428603</v>
      </c>
      <c r="E31" s="2">
        <v>6</v>
      </c>
      <c r="F31" s="2">
        <v>3</v>
      </c>
      <c r="G31" s="2">
        <v>5</v>
      </c>
      <c r="H31" s="14">
        <v>3</v>
      </c>
      <c r="I31" s="31">
        <f t="shared" si="1"/>
        <v>17</v>
      </c>
      <c r="J31" s="32">
        <f t="shared" si="2"/>
        <v>30.531781512605061</v>
      </c>
      <c r="K31" s="3"/>
    </row>
    <row r="32" spans="2:11">
      <c r="B32" s="22"/>
      <c r="C32" s="28">
        <f t="shared" si="0"/>
        <v>44764</v>
      </c>
      <c r="D32" s="13">
        <v>539.26257142857196</v>
      </c>
      <c r="E32" s="2">
        <v>6</v>
      </c>
      <c r="F32" s="2">
        <v>3</v>
      </c>
      <c r="G32" s="2">
        <v>5</v>
      </c>
      <c r="H32" s="14">
        <v>3</v>
      </c>
      <c r="I32" s="31">
        <f t="shared" si="1"/>
        <v>17</v>
      </c>
      <c r="J32" s="32">
        <f t="shared" si="2"/>
        <v>31.721327731092469</v>
      </c>
      <c r="K32" s="3"/>
    </row>
    <row r="33" spans="2:11">
      <c r="B33" s="22"/>
      <c r="C33" s="28">
        <f t="shared" si="0"/>
        <v>44765</v>
      </c>
      <c r="D33" s="13">
        <v>559.48485714285698</v>
      </c>
      <c r="E33" s="2">
        <v>7</v>
      </c>
      <c r="F33" s="2">
        <v>4</v>
      </c>
      <c r="G33" s="2">
        <v>5</v>
      </c>
      <c r="H33" s="14">
        <v>4</v>
      </c>
      <c r="I33" s="31">
        <f t="shared" si="1"/>
        <v>20</v>
      </c>
      <c r="J33" s="32">
        <f t="shared" si="2"/>
        <v>27.974242857142848</v>
      </c>
      <c r="K33" s="3"/>
    </row>
    <row r="34" spans="2:11">
      <c r="B34" s="22"/>
      <c r="C34" s="28">
        <f t="shared" si="0"/>
        <v>44766</v>
      </c>
      <c r="D34" s="13">
        <v>579.70714285714303</v>
      </c>
      <c r="E34" s="2">
        <v>7</v>
      </c>
      <c r="F34" s="2">
        <v>4</v>
      </c>
      <c r="G34" s="2">
        <v>5</v>
      </c>
      <c r="H34" s="14">
        <v>4</v>
      </c>
      <c r="I34" s="31">
        <f t="shared" si="1"/>
        <v>20</v>
      </c>
      <c r="J34" s="32">
        <f t="shared" si="2"/>
        <v>28.985357142857151</v>
      </c>
      <c r="K34" s="3"/>
    </row>
    <row r="35" spans="2:11">
      <c r="B35" s="22"/>
      <c r="C35" s="28">
        <f t="shared" si="0"/>
        <v>44767</v>
      </c>
      <c r="D35" s="13">
        <v>599.92942857142896</v>
      </c>
      <c r="E35" s="2">
        <v>5</v>
      </c>
      <c r="F35" s="2">
        <v>4</v>
      </c>
      <c r="G35" s="2">
        <v>5</v>
      </c>
      <c r="H35" s="14">
        <v>3</v>
      </c>
      <c r="I35" s="31">
        <f t="shared" si="1"/>
        <v>17</v>
      </c>
      <c r="J35" s="32">
        <f t="shared" si="2"/>
        <v>35.289966386554646</v>
      </c>
      <c r="K35" s="3"/>
    </row>
    <row r="36" spans="2:11">
      <c r="B36" s="22"/>
      <c r="C36" s="28">
        <f t="shared" si="0"/>
        <v>44768</v>
      </c>
      <c r="D36" s="13">
        <v>620.151714285715</v>
      </c>
      <c r="E36" s="2">
        <v>6</v>
      </c>
      <c r="F36" s="2">
        <v>5</v>
      </c>
      <c r="G36" s="2">
        <v>5</v>
      </c>
      <c r="H36" s="14">
        <v>5</v>
      </c>
      <c r="I36" s="31">
        <f t="shared" si="1"/>
        <v>21</v>
      </c>
      <c r="J36" s="32">
        <f t="shared" si="2"/>
        <v>29.531034013605478</v>
      </c>
      <c r="K36" s="3"/>
    </row>
    <row r="37" spans="2:11">
      <c r="B37" s="22"/>
      <c r="C37" s="28">
        <f t="shared" si="0"/>
        <v>44769</v>
      </c>
      <c r="D37" s="13">
        <v>590.58000000000004</v>
      </c>
      <c r="E37" s="2">
        <v>7</v>
      </c>
      <c r="F37" s="2">
        <v>5</v>
      </c>
      <c r="G37" s="2">
        <v>5</v>
      </c>
      <c r="H37" s="14">
        <v>6</v>
      </c>
      <c r="I37" s="31">
        <f t="shared" si="1"/>
        <v>23</v>
      </c>
      <c r="J37" s="32">
        <f t="shared" si="2"/>
        <v>25.677391304347829</v>
      </c>
      <c r="K37" s="3"/>
    </row>
    <row r="38" spans="2:11">
      <c r="B38" s="22"/>
      <c r="C38" s="28">
        <f t="shared" si="0"/>
        <v>44770</v>
      </c>
      <c r="D38" s="13">
        <v>454.55</v>
      </c>
      <c r="E38" s="2">
        <v>4</v>
      </c>
      <c r="F38" s="2">
        <v>4</v>
      </c>
      <c r="G38" s="2">
        <v>5</v>
      </c>
      <c r="H38" s="14">
        <v>3</v>
      </c>
      <c r="I38" s="31">
        <f t="shared" si="1"/>
        <v>16</v>
      </c>
      <c r="J38" s="32">
        <f t="shared" si="2"/>
        <v>28.409375000000001</v>
      </c>
      <c r="K38" s="3"/>
    </row>
    <row r="39" spans="2:11">
      <c r="B39" s="22"/>
      <c r="C39" s="28">
        <f>IF(MONTH($C$38)=MONTH($C$38+1),$C$38+1,"")</f>
        <v>44771</v>
      </c>
      <c r="D39" s="13">
        <v>345.66</v>
      </c>
      <c r="E39" s="2">
        <v>4</v>
      </c>
      <c r="F39" s="2">
        <v>4</v>
      </c>
      <c r="G39" s="2">
        <v>5</v>
      </c>
      <c r="H39" s="14">
        <v>3</v>
      </c>
      <c r="I39" s="31">
        <f t="shared" si="1"/>
        <v>16</v>
      </c>
      <c r="J39" s="32">
        <f t="shared" si="2"/>
        <v>21.603750000000002</v>
      </c>
      <c r="K39" s="3"/>
    </row>
    <row r="40" spans="2:11">
      <c r="B40" s="22"/>
      <c r="C40" s="28">
        <f>IF(MONTH($C$38)=MONTH($C$38+2),$C$38+2,"")</f>
        <v>44772</v>
      </c>
      <c r="D40" s="13">
        <v>245</v>
      </c>
      <c r="E40" s="2">
        <v>4</v>
      </c>
      <c r="F40" s="2">
        <v>4</v>
      </c>
      <c r="G40" s="2">
        <v>5</v>
      </c>
      <c r="H40" s="14">
        <v>3</v>
      </c>
      <c r="I40" s="31">
        <f t="shared" si="1"/>
        <v>16</v>
      </c>
      <c r="J40" s="32">
        <f t="shared" si="2"/>
        <v>15.3125</v>
      </c>
      <c r="K40" s="3"/>
    </row>
    <row r="41" spans="2:11">
      <c r="B41" s="22"/>
      <c r="C41" s="28">
        <f>IF(MONTH($C$38)=MONTH($C$38+3),$C$38+3,"")</f>
        <v>44773</v>
      </c>
      <c r="D41" s="13">
        <v>545</v>
      </c>
      <c r="E41" s="2">
        <v>4</v>
      </c>
      <c r="F41" s="2">
        <v>4</v>
      </c>
      <c r="G41" s="2">
        <v>5</v>
      </c>
      <c r="H41" s="14">
        <v>3</v>
      </c>
      <c r="I41" s="31">
        <f t="shared" si="1"/>
        <v>16</v>
      </c>
      <c r="J41" s="32">
        <f t="shared" si="2"/>
        <v>34.0625</v>
      </c>
      <c r="K41" s="3"/>
    </row>
    <row r="42" spans="2:11">
      <c r="B42" s="22"/>
      <c r="C42" s="15"/>
      <c r="D42" s="3"/>
      <c r="E42" s="3"/>
      <c r="F42" s="3"/>
      <c r="G42" s="3"/>
      <c r="H42" s="3"/>
      <c r="K42" s="3"/>
    </row>
    <row r="43" spans="2:11">
      <c r="B43" s="22"/>
      <c r="C43" s="15"/>
      <c r="D43" s="3"/>
      <c r="E43" s="3"/>
      <c r="F43" s="3"/>
      <c r="G43" s="3"/>
      <c r="H43" s="3"/>
      <c r="J43" s="3"/>
      <c r="K43" s="3"/>
    </row>
    <row r="44" spans="2:11">
      <c r="B44" s="24"/>
      <c r="C44" s="15"/>
      <c r="D44" s="3"/>
      <c r="E44" s="3"/>
      <c r="F44" s="3"/>
      <c r="G44" s="3"/>
      <c r="H44" s="3"/>
      <c r="I44" s="29" t="str">
        <f>HYPERLINK("https://www.papershift.com/","Powered by © Papershift.com")</f>
        <v>Powered by © Papershift.com</v>
      </c>
      <c r="J44" s="29"/>
      <c r="K44" s="3"/>
    </row>
    <row r="45" spans="2:11">
      <c r="B45" s="22"/>
      <c r="C45" s="3"/>
      <c r="D45" s="3"/>
      <c r="E45" s="3"/>
      <c r="F45" s="3"/>
      <c r="G45" s="3"/>
      <c r="H45" s="3"/>
      <c r="J45" s="3"/>
      <c r="K45" s="3"/>
    </row>
    <row r="46" spans="2:11">
      <c r="B46" s="22"/>
      <c r="C46" s="3"/>
      <c r="D46" s="3"/>
      <c r="E46" s="3"/>
      <c r="F46" s="3"/>
      <c r="G46" s="3"/>
      <c r="H46" s="3"/>
      <c r="I46" s="1"/>
      <c r="K46" s="3"/>
    </row>
    <row r="47" spans="2:11">
      <c r="B47" s="22"/>
      <c r="C47" s="3"/>
      <c r="D47" s="3"/>
      <c r="E47" s="3"/>
      <c r="F47" s="3"/>
      <c r="G47" s="3"/>
      <c r="H47" s="3"/>
      <c r="J47" s="3"/>
      <c r="K47" s="3"/>
    </row>
    <row r="48" spans="2:11">
      <c r="B48" s="22"/>
      <c r="C48" s="3"/>
      <c r="D48" s="3"/>
      <c r="E48" s="3"/>
      <c r="F48" s="3"/>
      <c r="G48" s="3"/>
      <c r="H48" s="3"/>
      <c r="J48" s="3"/>
      <c r="K48" s="3"/>
    </row>
    <row r="49" spans="1:11">
      <c r="B49" s="22"/>
      <c r="C49" s="3"/>
      <c r="D49" s="16" t="s">
        <v>5</v>
      </c>
      <c r="E49" s="3"/>
      <c r="F49" s="3"/>
      <c r="G49" s="3"/>
      <c r="H49" s="3"/>
      <c r="J49" s="3"/>
      <c r="K49" s="3"/>
    </row>
    <row r="50" spans="1:11">
      <c r="B50" s="22"/>
      <c r="C50" s="3"/>
      <c r="D50" s="16" t="s">
        <v>14</v>
      </c>
      <c r="E50" s="3"/>
      <c r="F50" s="3"/>
      <c r="G50" s="3"/>
      <c r="H50" s="3"/>
      <c r="J50" s="3"/>
      <c r="K50" s="3"/>
    </row>
    <row r="51" spans="1:11">
      <c r="B51" s="22"/>
      <c r="C51" s="3"/>
      <c r="D51" s="16" t="s">
        <v>13</v>
      </c>
      <c r="E51" s="3"/>
      <c r="F51" s="3"/>
      <c r="G51" s="3"/>
      <c r="H51" s="3"/>
      <c r="J51" s="3"/>
      <c r="K51" s="3"/>
    </row>
    <row r="52" spans="1:11" s="17" customFormat="1">
      <c r="A52" s="25"/>
      <c r="B52" s="26"/>
      <c r="D52" s="16" t="s">
        <v>15</v>
      </c>
    </row>
    <row r="53" spans="1:11">
      <c r="D53" s="16" t="s">
        <v>16</v>
      </c>
    </row>
    <row r="54" spans="1:11">
      <c r="D54" s="16" t="s">
        <v>17</v>
      </c>
    </row>
    <row r="55" spans="1:11">
      <c r="D55" s="16" t="s">
        <v>18</v>
      </c>
    </row>
    <row r="56" spans="1:11">
      <c r="D56" s="16" t="s">
        <v>2</v>
      </c>
    </row>
    <row r="57" spans="1:11">
      <c r="D57" s="16" t="s">
        <v>4</v>
      </c>
    </row>
    <row r="58" spans="1:11">
      <c r="D58" s="16" t="s">
        <v>19</v>
      </c>
    </row>
    <row r="59" spans="1:11">
      <c r="D59" s="16" t="s">
        <v>20</v>
      </c>
    </row>
    <row r="60" spans="1:11">
      <c r="D60" s="16" t="s">
        <v>21</v>
      </c>
    </row>
  </sheetData>
  <sheetProtection algorithmName="SHA-512" hashValue="4qpURlchiG/5c8iK+sZzvxmsGcVaWeKQaMmPSpQUCPc1bmD/1j0XiOT4QfoemADDIxV7UcRfhxQ/60ICv7OLMw==" saltValue="EohLm3q9wsH3dlEJA4tWQQ==" spinCount="100000" sheet="1" objects="1" scenarios="1" formatCells="0" formatColumns="0" formatRows="0" insertColumns="0" insertRows="0" insertHyperlinks="0" deleteColumns="0" deleteRows="0" selectLockedCells="1" sort="0" autoFilter="0"/>
  <mergeCells count="6">
    <mergeCell ref="B2:J4"/>
    <mergeCell ref="I44:J44"/>
    <mergeCell ref="E9:I9"/>
    <mergeCell ref="K4:L4"/>
    <mergeCell ref="K5:L5"/>
    <mergeCell ref="K3:L3"/>
  </mergeCells>
  <phoneticPr fontId="11" type="noConversion"/>
  <conditionalFormatting sqref="C11:J41">
    <cfRule type="expression" dxfId="2" priority="3">
      <formula>WEEKDAY($C11,2)&gt;=6</formula>
    </cfRule>
  </conditionalFormatting>
  <conditionalFormatting sqref="C39:J39">
    <cfRule type="expression" dxfId="1" priority="2">
      <formula>$C$39=""</formula>
    </cfRule>
  </conditionalFormatting>
  <conditionalFormatting sqref="C40:J41">
    <cfRule type="expression" dxfId="0" priority="1">
      <formula>$C$40=""</formula>
    </cfRule>
  </conditionalFormatting>
  <dataValidations count="1">
    <dataValidation type="list" allowBlank="1" showInputMessage="1" showErrorMessage="1" sqref="D7" xr:uid="{DA34A34E-C14A-814A-B706-F9665D1D12C2}">
      <formula1>$D$49:$D$60</formula1>
    </dataValidation>
  </dataValidations>
  <pageMargins left="0.7" right="0.7" top="0.75" bottom="0.75" header="0.3" footer="0.3"/>
  <ignoredErrors>
    <ignoredError sqref="I11:I4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Kaffeekasse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2022-07-07T09:07:44Z</dcterms:created>
  <dcterms:modified xsi:type="dcterms:W3CDTF">2022-08-16T10:20:06Z</dcterms:modified>
  <cp:category/>
  <cp:contentStatus/>
</cp:coreProperties>
</file>